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D6E8CC3A-67D6-4312-99BF-49AC44BF930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Cálcul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/>
  <c r="D16" i="1"/>
  <c r="E16" i="1" s="1"/>
  <c r="D23" i="1"/>
  <c r="E23" i="1" s="1"/>
  <c r="E20" i="1"/>
  <c r="E19" i="1"/>
  <c r="E18" i="1"/>
  <c r="E17" i="1"/>
  <c r="D21" i="1" l="1"/>
  <c r="E21" i="1" s="1"/>
  <c r="E15" i="1"/>
  <c r="F40" i="1"/>
  <c r="E12" i="1"/>
  <c r="F39" i="1" l="1"/>
  <c r="F38" i="1"/>
  <c r="C49" i="1"/>
  <c r="C48" i="1"/>
  <c r="C47" i="1"/>
  <c r="C46" i="1"/>
  <c r="C45" i="1"/>
  <c r="C44" i="1"/>
  <c r="D22" i="1" l="1"/>
  <c r="E22" i="1" s="1"/>
  <c r="F37" i="1"/>
  <c r="F36" i="1"/>
  <c r="F35" i="1"/>
  <c r="E14" i="1"/>
  <c r="E13" i="1" l="1"/>
  <c r="E11" i="1"/>
  <c r="E26" i="1" l="1"/>
</calcChain>
</file>

<file path=xl/sharedStrings.xml><?xml version="1.0" encoding="utf-8"?>
<sst xmlns="http://schemas.openxmlformats.org/spreadsheetml/2006/main" count="75" uniqueCount="39">
  <si>
    <t>Concepto</t>
  </si>
  <si>
    <t>Costo</t>
  </si>
  <si>
    <t>Costo anual</t>
  </si>
  <si>
    <t>Consulta Veterinario</t>
  </si>
  <si>
    <t>Alimento</t>
  </si>
  <si>
    <t>Desparasitante</t>
  </si>
  <si>
    <t>Precio anual</t>
  </si>
  <si>
    <t>Vacunas</t>
  </si>
  <si>
    <t>Esterilización</t>
  </si>
  <si>
    <t>Estética</t>
  </si>
  <si>
    <t>Entrenador</t>
  </si>
  <si>
    <t>Juguetes</t>
  </si>
  <si>
    <t>Ropa</t>
  </si>
  <si>
    <t>Cama</t>
  </si>
  <si>
    <t>Plato acero inoxidable</t>
  </si>
  <si>
    <t>Baño</t>
  </si>
  <si>
    <t>Correas</t>
  </si>
  <si>
    <t>Bolsa para heces</t>
  </si>
  <si>
    <t>Tamaño</t>
  </si>
  <si>
    <t>Perro chico</t>
  </si>
  <si>
    <t>Perro mediano</t>
  </si>
  <si>
    <t>Perro grande</t>
  </si>
  <si>
    <t>Gato chico</t>
  </si>
  <si>
    <t>Gato mediano</t>
  </si>
  <si>
    <t>Gato grande</t>
  </si>
  <si>
    <t>Collar con placa</t>
  </si>
  <si>
    <t xml:space="preserve">Precio </t>
  </si>
  <si>
    <t>Total anual</t>
  </si>
  <si>
    <t>Plato</t>
  </si>
  <si>
    <t>Nota: Considera que los gastos en el primer año son más altos debido a que hay cosas que solo adquieres al principio.</t>
  </si>
  <si>
    <t>Selecciona en la caja el tipo de mascota del que quieres calcular el gasto.</t>
  </si>
  <si>
    <t>Los precios que mostramos están actualizados a Noviembre del 2020, pero si cuentas con alguna cotización diferente a las de aquí, puedes editarla en las celdas.</t>
  </si>
  <si>
    <t>Tamaño de la mascota:</t>
  </si>
  <si>
    <t xml:space="preserve">¿ESTÁS PENSANDO EN ADQUIRIR UNA MASCOTA? </t>
  </si>
  <si>
    <t xml:space="preserve">Cotizaciones </t>
  </si>
  <si>
    <t>Nota: Los precios son un promedio de costos en la ciudad de San Luis Potosí actualizados en Noviembre de 2020 y la marca de alimento para perros es Hi multipro Premium y para gatos Purina Felix mega mix.</t>
  </si>
  <si>
    <t xml:space="preserve">               Averigua en este descargable cuánto gastarías aproximadamente el primer año una mascota dependiendo si es un perro/gato y de su tamaño. </t>
  </si>
  <si>
    <t># de veces al año</t>
  </si>
  <si>
    <t>Precio 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</si>
</sst>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1A7D"/>
        <bgColor indexed="64"/>
      </patternFill>
    </fill>
    <fill>
      <patternFill patternType="solid">
        <fgColor rgb="FF4942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E3E2"/>
        <bgColor indexed="64"/>
      </patternFill>
    </fill>
    <fill>
      <patternFill patternType="solid">
        <fgColor rgb="FF00005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2" fillId="3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0" fontId="0" fillId="4" borderId="0" xfId="0" applyFill="1"/>
    <xf numFmtId="44" fontId="0" fillId="4" borderId="0" xfId="1" applyFont="1" applyFill="1"/>
    <xf numFmtId="44" fontId="0" fillId="4" borderId="0" xfId="0" applyNumberFormat="1" applyFill="1"/>
    <xf numFmtId="0" fontId="0" fillId="4" borderId="0" xfId="0" applyFill="1" applyAlignment="1">
      <alignment horizontal="center" vertical="center"/>
    </xf>
    <xf numFmtId="0" fontId="3" fillId="4" borderId="0" xfId="0" applyFont="1" applyFill="1"/>
    <xf numFmtId="6" fontId="0" fillId="4" borderId="0" xfId="0" applyNumberFormat="1" applyFill="1"/>
    <xf numFmtId="8" fontId="0" fillId="4" borderId="0" xfId="0" applyNumberFormat="1" applyFill="1"/>
    <xf numFmtId="44" fontId="2" fillId="3" borderId="0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8" fillId="5" borderId="0" xfId="1" applyFont="1" applyFill="1" applyBorder="1" applyAlignment="1">
      <alignment horizontal="left"/>
    </xf>
    <xf numFmtId="164" fontId="5" fillId="5" borderId="0" xfId="1" applyNumberFormat="1" applyFont="1" applyFill="1" applyBorder="1"/>
    <xf numFmtId="0" fontId="8" fillId="5" borderId="0" xfId="0" applyFont="1" applyFill="1" applyBorder="1"/>
    <xf numFmtId="44" fontId="8" fillId="5" borderId="0" xfId="1" applyFont="1" applyFill="1" applyBorder="1" applyAlignment="1">
      <alignment vertical="center"/>
    </xf>
    <xf numFmtId="164" fontId="5" fillId="5" borderId="0" xfId="1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0" fillId="5" borderId="0" xfId="0" applyFill="1"/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4" borderId="1" xfId="0" applyFill="1" applyBorder="1" applyAlignment="1" applyProtection="1">
      <alignment horizontal="center" vertical="center"/>
      <protection locked="0"/>
    </xf>
    <xf numFmtId="164" fontId="0" fillId="4" borderId="1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right" vertical="center" wrapText="1"/>
    </xf>
    <xf numFmtId="0" fontId="6" fillId="6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 wrapText="1"/>
    </xf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0" fontId="3" fillId="4" borderId="0" xfId="0" applyFont="1" applyFill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1E3E2"/>
      <color rgb="FF000050"/>
      <color rgb="FF001A7D"/>
      <color rgb="FF494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H$10" fmlaRange="$B$35:$C$40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</xdr:row>
          <xdr:rowOff>28575</xdr:rowOff>
        </xdr:from>
        <xdr:to>
          <xdr:col>4</xdr:col>
          <xdr:colOff>762000</xdr:colOff>
          <xdr:row>7</xdr:row>
          <xdr:rowOff>161925</xdr:rowOff>
        </xdr:to>
        <xdr:sp macro="" textlink="">
          <xdr:nvSpPr>
            <xdr:cNvPr id="1029" name="List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5</xdr:col>
      <xdr:colOff>904874</xdr:colOff>
      <xdr:row>0</xdr:row>
      <xdr:rowOff>200025</xdr:rowOff>
    </xdr:from>
    <xdr:to>
      <xdr:col>6</xdr:col>
      <xdr:colOff>590550</xdr:colOff>
      <xdr:row>0</xdr:row>
      <xdr:rowOff>465325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4" y="200025"/>
          <a:ext cx="742951" cy="265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235625</xdr:rowOff>
    </xdr:from>
    <xdr:to>
      <xdr:col>1</xdr:col>
      <xdr:colOff>885825</xdr:colOff>
      <xdr:row>1</xdr:row>
      <xdr:rowOff>711545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235625"/>
          <a:ext cx="1876424" cy="1133145"/>
        </a:xfrm>
        <a:prstGeom prst="rect">
          <a:avLst/>
        </a:prstGeom>
      </xdr:spPr>
    </xdr:pic>
    <xdr:clientData/>
  </xdr:twoCellAnchor>
  <xdr:twoCellAnchor editAs="oneCell">
    <xdr:from>
      <xdr:col>5</xdr:col>
      <xdr:colOff>68036</xdr:colOff>
      <xdr:row>8</xdr:row>
      <xdr:rowOff>244670</xdr:rowOff>
    </xdr:from>
    <xdr:to>
      <xdr:col>7</xdr:col>
      <xdr:colOff>13606</xdr:colOff>
      <xdr:row>24</xdr:row>
      <xdr:rowOff>118382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27029">
          <a:off x="5535386" y="3302195"/>
          <a:ext cx="1764845" cy="3293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T76"/>
  <sheetViews>
    <sheetView tabSelected="1" zoomScaleNormal="100" workbookViewId="0">
      <selection activeCell="H10" sqref="H10"/>
    </sheetView>
  </sheetViews>
  <sheetFormatPr baseColWidth="10" defaultRowHeight="15" x14ac:dyDescent="0.25"/>
  <cols>
    <col min="1" max="1" width="15.85546875" customWidth="1"/>
    <col min="2" max="2" width="29.28515625" customWidth="1"/>
    <col min="3" max="5" width="12.28515625" customWidth="1"/>
    <col min="6" max="6" width="15.85546875" customWidth="1"/>
    <col min="8" max="8" width="16.85546875" customWidth="1"/>
    <col min="9" max="9" width="12.5703125" customWidth="1"/>
  </cols>
  <sheetData>
    <row r="1" spans="1:20" ht="51.75" customHeight="1" x14ac:dyDescent="0.25">
      <c r="A1" s="30" t="s">
        <v>33</v>
      </c>
      <c r="B1" s="30"/>
      <c r="C1" s="30"/>
      <c r="D1" s="30"/>
      <c r="E1" s="30"/>
      <c r="F1" s="30"/>
      <c r="G1" s="30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57" customHeight="1" x14ac:dyDescent="0.25">
      <c r="A2" s="1"/>
      <c r="B2" s="29" t="s">
        <v>36</v>
      </c>
      <c r="C2" s="29"/>
      <c r="D2" s="29"/>
      <c r="E2" s="29"/>
      <c r="F2" s="29"/>
      <c r="G2" s="2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27.75" customHeight="1" x14ac:dyDescent="0.25">
      <c r="A3" s="11"/>
      <c r="B3" s="31" t="s">
        <v>30</v>
      </c>
      <c r="C3" s="31"/>
      <c r="D3" s="31"/>
      <c r="E3" s="31"/>
      <c r="F3" s="31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45.75" customHeight="1" x14ac:dyDescent="0.25">
      <c r="A4" s="8"/>
      <c r="B4" s="32" t="s">
        <v>31</v>
      </c>
      <c r="C4" s="32"/>
      <c r="D4" s="32"/>
      <c r="E4" s="32"/>
      <c r="F4" s="3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2" customHeight="1" x14ac:dyDescent="0.25">
      <c r="A5" s="8"/>
      <c r="B5" s="8"/>
      <c r="C5" s="40"/>
      <c r="D5" s="40"/>
      <c r="E5" s="40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16.5" customHeight="1" x14ac:dyDescent="0.25">
      <c r="A6" s="8"/>
      <c r="B6" s="36" t="s">
        <v>32</v>
      </c>
      <c r="C6" s="41"/>
      <c r="D6" s="41"/>
      <c r="E6" s="4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8"/>
      <c r="B7" s="36"/>
      <c r="C7" s="41"/>
      <c r="D7" s="41"/>
      <c r="E7" s="4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8"/>
      <c r="B8" s="36"/>
      <c r="C8" s="41"/>
      <c r="D8" s="41"/>
      <c r="E8" s="4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31.5" customHeight="1" x14ac:dyDescent="0.25">
      <c r="A9" s="8"/>
      <c r="B9" s="8"/>
      <c r="C9" s="40"/>
      <c r="D9" s="40"/>
      <c r="E9" s="40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27.75" customHeight="1" x14ac:dyDescent="0.25">
      <c r="A10" s="8"/>
      <c r="B10" s="24" t="s">
        <v>0</v>
      </c>
      <c r="C10" s="25" t="s">
        <v>37</v>
      </c>
      <c r="D10" s="25" t="s">
        <v>1</v>
      </c>
      <c r="E10" s="25" t="s">
        <v>2</v>
      </c>
      <c r="F10" s="8"/>
      <c r="G10" s="8"/>
      <c r="H10" s="42">
        <v>1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8"/>
      <c r="B11" s="3" t="s">
        <v>3</v>
      </c>
      <c r="C11" s="27">
        <v>2</v>
      </c>
      <c r="D11" s="28">
        <v>450</v>
      </c>
      <c r="E11" s="5">
        <f>D11*C11</f>
        <v>900</v>
      </c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8"/>
      <c r="B12" s="3" t="s">
        <v>5</v>
      </c>
      <c r="C12" s="27">
        <v>2</v>
      </c>
      <c r="D12" s="28">
        <v>446</v>
      </c>
      <c r="E12" s="5">
        <f>D12*C12</f>
        <v>892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8"/>
      <c r="B13" s="3" t="s">
        <v>7</v>
      </c>
      <c r="C13" s="27">
        <v>4</v>
      </c>
      <c r="D13" s="28">
        <v>300</v>
      </c>
      <c r="E13" s="5">
        <f>D13*C13</f>
        <v>1200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8"/>
      <c r="B14" s="3" t="s">
        <v>8</v>
      </c>
      <c r="C14" s="27">
        <v>1</v>
      </c>
      <c r="D14" s="28">
        <v>1300</v>
      </c>
      <c r="E14" s="5">
        <f>D14*C14</f>
        <v>1300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8"/>
      <c r="B15" s="3" t="s">
        <v>4</v>
      </c>
      <c r="C15" s="4"/>
      <c r="D15" s="6"/>
      <c r="E15" s="5">
        <f>INDEX(C35:C40,H10)</f>
        <v>1319.2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8"/>
      <c r="B16" s="3" t="s">
        <v>9</v>
      </c>
      <c r="C16" s="27">
        <v>4</v>
      </c>
      <c r="D16" s="28">
        <f>INDEX(D44:D49,H10)</f>
        <v>340</v>
      </c>
      <c r="E16" s="5">
        <f t="shared" ref="E16:E21" si="0">C16*D16</f>
        <v>1360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8"/>
      <c r="B17" s="3" t="s">
        <v>10</v>
      </c>
      <c r="C17" s="27">
        <v>1</v>
      </c>
      <c r="D17" s="28">
        <v>5000</v>
      </c>
      <c r="E17" s="5">
        <f t="shared" si="0"/>
        <v>5000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8"/>
      <c r="B18" s="3" t="s">
        <v>11</v>
      </c>
      <c r="C18" s="27">
        <v>1</v>
      </c>
      <c r="D18" s="28">
        <v>400</v>
      </c>
      <c r="E18" s="5">
        <f t="shared" si="0"/>
        <v>400</v>
      </c>
      <c r="F18" s="8"/>
      <c r="G18" s="13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8"/>
      <c r="B19" s="3" t="s">
        <v>12</v>
      </c>
      <c r="C19" s="27">
        <v>1</v>
      </c>
      <c r="D19" s="28">
        <v>450</v>
      </c>
      <c r="E19" s="5">
        <f t="shared" si="0"/>
        <v>450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8"/>
      <c r="B20" s="3" t="s">
        <v>25</v>
      </c>
      <c r="C20" s="27">
        <v>1</v>
      </c>
      <c r="D20" s="28">
        <v>480</v>
      </c>
      <c r="E20" s="5">
        <f t="shared" si="0"/>
        <v>480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8"/>
      <c r="B21" s="3" t="s">
        <v>13</v>
      </c>
      <c r="C21" s="27">
        <v>1</v>
      </c>
      <c r="D21" s="28">
        <f>INDEX(F44:F49,H10)</f>
        <v>300</v>
      </c>
      <c r="E21" s="26">
        <f t="shared" si="0"/>
        <v>300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8"/>
      <c r="B22" s="3" t="s">
        <v>14</v>
      </c>
      <c r="C22" s="27">
        <v>1</v>
      </c>
      <c r="D22" s="28">
        <f>INDEX(C53:C58,H10)</f>
        <v>69</v>
      </c>
      <c r="E22" s="5">
        <f>D22*C22</f>
        <v>69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8"/>
      <c r="B23" s="3" t="s">
        <v>15</v>
      </c>
      <c r="C23" s="27">
        <v>12</v>
      </c>
      <c r="D23" s="28">
        <f>INDEX(G35:G40,H10)</f>
        <v>250</v>
      </c>
      <c r="E23" s="5">
        <f>C23*D23</f>
        <v>3000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8"/>
      <c r="B24" s="3" t="s">
        <v>16</v>
      </c>
      <c r="C24" s="27">
        <v>1</v>
      </c>
      <c r="D24" s="28">
        <v>300</v>
      </c>
      <c r="E24" s="6">
        <f>C24*D24</f>
        <v>300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8"/>
      <c r="B25" s="3" t="s">
        <v>17</v>
      </c>
      <c r="C25" s="27">
        <v>1</v>
      </c>
      <c r="D25" s="28">
        <v>425</v>
      </c>
      <c r="E25" s="6">
        <f>C25*D25</f>
        <v>425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21" customHeight="1" x14ac:dyDescent="0.25">
      <c r="A26" s="8"/>
      <c r="B26" s="37" t="s">
        <v>27</v>
      </c>
      <c r="C26" s="37"/>
      <c r="D26" s="37"/>
      <c r="E26" s="7">
        <f>SUM(E11:E25)</f>
        <v>17395.2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30.75" customHeight="1" x14ac:dyDescent="0.25">
      <c r="A28" s="8"/>
      <c r="B28" s="38" t="s">
        <v>29</v>
      </c>
      <c r="C28" s="38"/>
      <c r="D28" s="38"/>
      <c r="E28" s="3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33" t="s">
        <v>34</v>
      </c>
      <c r="B30" s="33"/>
      <c r="C30" s="33"/>
      <c r="D30" s="33"/>
      <c r="E30" s="33"/>
      <c r="F30" s="33"/>
      <c r="G30" s="33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30" customHeight="1" x14ac:dyDescent="0.25">
      <c r="A31" s="23"/>
      <c r="B31" s="38" t="s">
        <v>35</v>
      </c>
      <c r="C31" s="38"/>
      <c r="D31" s="38"/>
      <c r="E31" s="38"/>
      <c r="F31" s="38"/>
      <c r="G31" s="23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s="8" customFormat="1" ht="17.25" customHeight="1" x14ac:dyDescent="0.25"/>
    <row r="33" spans="1:20" x14ac:dyDescent="0.25">
      <c r="A33" s="8"/>
      <c r="B33" s="39" t="s">
        <v>4</v>
      </c>
      <c r="C33" s="39"/>
      <c r="D33" s="8"/>
      <c r="E33" s="34" t="s">
        <v>15</v>
      </c>
      <c r="F33" s="34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8"/>
      <c r="B34" s="15" t="s">
        <v>18</v>
      </c>
      <c r="C34" s="16" t="s">
        <v>6</v>
      </c>
      <c r="D34" s="8"/>
      <c r="E34" s="16" t="s">
        <v>18</v>
      </c>
      <c r="F34" s="16" t="s">
        <v>6</v>
      </c>
      <c r="G34" s="12" t="s">
        <v>38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8"/>
      <c r="B35" s="17" t="s">
        <v>19</v>
      </c>
      <c r="C35" s="18">
        <v>1319.2</v>
      </c>
      <c r="D35" s="8"/>
      <c r="E35" s="19" t="s">
        <v>19</v>
      </c>
      <c r="F35" s="18">
        <f>250*12</f>
        <v>3000</v>
      </c>
      <c r="G35" s="12">
        <v>250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8"/>
      <c r="B36" s="17" t="s">
        <v>20</v>
      </c>
      <c r="C36" s="18">
        <v>3041.41</v>
      </c>
      <c r="D36" s="8"/>
      <c r="E36" s="19" t="s">
        <v>20</v>
      </c>
      <c r="F36" s="18">
        <f>300*12</f>
        <v>3600</v>
      </c>
      <c r="G36" s="12">
        <v>300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8"/>
      <c r="B37" s="17" t="s">
        <v>21</v>
      </c>
      <c r="C37" s="18">
        <v>5431.2</v>
      </c>
      <c r="D37" s="10"/>
      <c r="E37" s="19" t="s">
        <v>21</v>
      </c>
      <c r="F37" s="18">
        <f>400*12</f>
        <v>4800</v>
      </c>
      <c r="G37" s="12">
        <v>400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8"/>
      <c r="B38" s="19" t="s">
        <v>22</v>
      </c>
      <c r="C38" s="18">
        <v>973.3</v>
      </c>
      <c r="D38" s="8"/>
      <c r="E38" s="19" t="s">
        <v>22</v>
      </c>
      <c r="F38" s="18">
        <f>90*12</f>
        <v>1080</v>
      </c>
      <c r="G38" s="12">
        <v>90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8"/>
      <c r="B39" s="19" t="s">
        <v>23</v>
      </c>
      <c r="C39" s="18">
        <v>1284.8</v>
      </c>
      <c r="D39" s="8"/>
      <c r="E39" s="19" t="s">
        <v>23</v>
      </c>
      <c r="F39" s="18">
        <f>150*12</f>
        <v>1800</v>
      </c>
      <c r="G39" s="12">
        <v>150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8"/>
      <c r="B40" s="19" t="s">
        <v>24</v>
      </c>
      <c r="C40" s="18">
        <v>1787.2</v>
      </c>
      <c r="D40" s="8"/>
      <c r="E40" s="19" t="s">
        <v>24</v>
      </c>
      <c r="F40" s="18">
        <f>250*12</f>
        <v>3000</v>
      </c>
      <c r="G40" s="12">
        <v>250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8"/>
      <c r="B42" s="39" t="s">
        <v>9</v>
      </c>
      <c r="C42" s="39"/>
      <c r="D42" s="8"/>
      <c r="E42" s="34" t="s">
        <v>13</v>
      </c>
      <c r="F42" s="3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8"/>
      <c r="B43" s="15" t="s">
        <v>18</v>
      </c>
      <c r="C43" s="16" t="s">
        <v>6</v>
      </c>
      <c r="D43" s="12" t="s">
        <v>38</v>
      </c>
      <c r="E43" s="15" t="s">
        <v>18</v>
      </c>
      <c r="F43" s="16" t="s">
        <v>26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8"/>
      <c r="B44" s="20" t="s">
        <v>19</v>
      </c>
      <c r="C44" s="21">
        <f>340*4</f>
        <v>1360</v>
      </c>
      <c r="D44" s="12">
        <v>340</v>
      </c>
      <c r="E44" s="20" t="s">
        <v>19</v>
      </c>
      <c r="F44" s="21">
        <v>300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8"/>
      <c r="B45" s="20" t="s">
        <v>20</v>
      </c>
      <c r="C45" s="21">
        <f>400*4</f>
        <v>1600</v>
      </c>
      <c r="D45" s="12">
        <v>400</v>
      </c>
      <c r="E45" s="20" t="s">
        <v>20</v>
      </c>
      <c r="F45" s="21">
        <v>500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8"/>
      <c r="B46" s="20" t="s">
        <v>21</v>
      </c>
      <c r="C46" s="21">
        <f>515*4</f>
        <v>2060</v>
      </c>
      <c r="D46" s="12">
        <v>515</v>
      </c>
      <c r="E46" s="20" t="s">
        <v>21</v>
      </c>
      <c r="F46" s="21">
        <v>700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8"/>
      <c r="B47" s="22" t="s">
        <v>22</v>
      </c>
      <c r="C47" s="21">
        <f>150*4</f>
        <v>600</v>
      </c>
      <c r="D47" s="12">
        <v>150</v>
      </c>
      <c r="E47" s="22" t="s">
        <v>22</v>
      </c>
      <c r="F47" s="21">
        <v>250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8"/>
      <c r="B48" s="22" t="s">
        <v>23</v>
      </c>
      <c r="C48" s="21">
        <f>200*4</f>
        <v>800</v>
      </c>
      <c r="D48" s="12">
        <v>200</v>
      </c>
      <c r="E48" s="22" t="s">
        <v>23</v>
      </c>
      <c r="F48" s="21">
        <v>400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8"/>
      <c r="B49" s="22" t="s">
        <v>24</v>
      </c>
      <c r="C49" s="21">
        <f>300*4</f>
        <v>1200</v>
      </c>
      <c r="D49" s="12">
        <v>300</v>
      </c>
      <c r="E49" s="22" t="s">
        <v>24</v>
      </c>
      <c r="F49" s="21">
        <v>500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8"/>
      <c r="B51" s="35" t="s">
        <v>28</v>
      </c>
      <c r="C51" s="35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8"/>
      <c r="B52" s="15" t="s">
        <v>18</v>
      </c>
      <c r="C52" s="16" t="s">
        <v>26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8"/>
      <c r="B53" s="20" t="s">
        <v>19</v>
      </c>
      <c r="C53" s="21">
        <v>69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8"/>
      <c r="B54" s="20" t="s">
        <v>20</v>
      </c>
      <c r="C54" s="21">
        <v>120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8"/>
      <c r="B55" s="20" t="s">
        <v>21</v>
      </c>
      <c r="C55" s="21">
        <v>200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8"/>
      <c r="B56" s="22" t="s">
        <v>22</v>
      </c>
      <c r="C56" s="21">
        <v>69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8"/>
      <c r="B57" s="22" t="s">
        <v>23</v>
      </c>
      <c r="C57" s="21">
        <v>120</v>
      </c>
      <c r="D57" s="8"/>
      <c r="E57" s="8"/>
      <c r="F57" s="10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8"/>
      <c r="B58" s="22" t="s">
        <v>24</v>
      </c>
      <c r="C58" s="21">
        <v>200</v>
      </c>
      <c r="D58" s="8"/>
      <c r="E58" s="8"/>
      <c r="F58" s="10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8"/>
      <c r="B61" s="8"/>
      <c r="C61" s="8"/>
      <c r="D61" s="8"/>
      <c r="E61" s="8"/>
      <c r="F61" s="10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8"/>
      <c r="B62" s="8"/>
      <c r="C62" s="8"/>
      <c r="D62" s="8"/>
      <c r="E62" s="8"/>
      <c r="F62" s="10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8"/>
      <c r="B63" s="8"/>
      <c r="C63" s="8"/>
      <c r="D63" s="8"/>
      <c r="E63" s="8"/>
      <c r="F63" s="8"/>
      <c r="G63" s="10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8"/>
      <c r="B64" s="8"/>
      <c r="C64" s="8"/>
      <c r="D64" s="8"/>
      <c r="E64" s="8"/>
      <c r="F64" s="8"/>
      <c r="G64" s="14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14" x14ac:dyDescent="0.25">
      <c r="A65" s="8"/>
      <c r="B65" s="8"/>
      <c r="C65" s="8"/>
      <c r="D65" s="8"/>
      <c r="E65" s="8"/>
      <c r="F65" s="8"/>
      <c r="G65" s="10"/>
      <c r="H65" s="8"/>
      <c r="I65" s="8"/>
      <c r="J65" s="8"/>
      <c r="K65" s="8"/>
      <c r="L65" s="8"/>
      <c r="M65" s="8"/>
      <c r="N65" s="8"/>
    </row>
    <row r="66" spans="1:14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</sheetData>
  <sheetProtection algorithmName="SHA-512" hashValue="0GCzeqo6z+UZqXdUXzIlv2JxiOv+sbSvwTnCM+gdPCajvxBBrBHpWSRc1rnRa9VmksiCaxKO/5qPQNRB8ZaHnQ==" saltValue="+QSuPEhPjrjtJB70ln80MA==" spinCount="100000" sheet="1" objects="1" scenarios="1"/>
  <mergeCells count="14">
    <mergeCell ref="E42:F42"/>
    <mergeCell ref="B51:C51"/>
    <mergeCell ref="B6:B8"/>
    <mergeCell ref="B26:D26"/>
    <mergeCell ref="B28:E28"/>
    <mergeCell ref="B33:C33"/>
    <mergeCell ref="E33:F33"/>
    <mergeCell ref="B42:C42"/>
    <mergeCell ref="B31:F31"/>
    <mergeCell ref="B2:F2"/>
    <mergeCell ref="A1:G1"/>
    <mergeCell ref="B3:F3"/>
    <mergeCell ref="B4:F4"/>
    <mergeCell ref="A30:G30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ist Box 5">
              <controlPr locked="0" defaultSize="0" autoLine="0" autoPict="0">
                <anchor moveWithCells="1">
                  <from>
                    <xdr:col>2</xdr:col>
                    <xdr:colOff>47625</xdr:colOff>
                    <xdr:row>5</xdr:row>
                    <xdr:rowOff>28575</xdr:rowOff>
                  </from>
                  <to>
                    <xdr:col>4</xdr:col>
                    <xdr:colOff>762000</xdr:colOff>
                    <xdr:row>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Usuario</cp:lastModifiedBy>
  <dcterms:created xsi:type="dcterms:W3CDTF">2021-02-02T16:33:55Z</dcterms:created>
  <dcterms:modified xsi:type="dcterms:W3CDTF">2021-02-26T19:26:09Z</dcterms:modified>
</cp:coreProperties>
</file>